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20" yWindow="510" windowWidth="13740" windowHeight="8445" activeTab="0"/>
  </bookViews>
  <sheets>
    <sheet name="Plan3" sheetId="1" r:id="rId1"/>
  </sheets>
  <definedNames>
    <definedName name="_xlnm._FilterDatabase" localSheetId="0" hidden="1">'Plan3'!$A$1:$M$39</definedName>
  </definedNames>
  <calcPr fullCalcOnLoad="1"/>
</workbook>
</file>

<file path=xl/sharedStrings.xml><?xml version="1.0" encoding="utf-8"?>
<sst xmlns="http://schemas.openxmlformats.org/spreadsheetml/2006/main" count="111" uniqueCount="55">
  <si>
    <t>ALANA KATIUSCIA PIRES BOSSO ALONSO</t>
  </si>
  <si>
    <t xml:space="preserve"> Pré-Matricula  </t>
  </si>
  <si>
    <t xml:space="preserve"> ANDERSON DA SILVA RIBEIRO </t>
  </si>
  <si>
    <t>Cursando  </t>
  </si>
  <si>
    <t xml:space="preserve"> BRUNA FERNANDA GOMES LOURO </t>
  </si>
  <si>
    <t xml:space="preserve"> CARLA SOARES DE SOUZA </t>
  </si>
  <si>
    <t>Pré-Matricula  </t>
  </si>
  <si>
    <t xml:space="preserve"> CLAUDEMIR PORFIRIO JUNIOR </t>
  </si>
  <si>
    <t xml:space="preserve"> DANILO DE MORAES FAGUNDES CUNHA </t>
  </si>
  <si>
    <t xml:space="preserve"> DIEGO DE ANGELO </t>
  </si>
  <si>
    <t xml:space="preserve"> DIOGO OLIVEIRA BOCHI </t>
  </si>
  <si>
    <t xml:space="preserve"> EDUARDO CORREA BAZANI </t>
  </si>
  <si>
    <t xml:space="preserve"> ERISNEIDE DA SILVA SOUSA </t>
  </si>
  <si>
    <t xml:space="preserve"> FELIPE RAMOS SAMPAIO </t>
  </si>
  <si>
    <t xml:space="preserve"> FERNANDO ASSIS DE SOUZA </t>
  </si>
  <si>
    <t xml:space="preserve"> GUILHERME AFONSO ANDRADE </t>
  </si>
  <si>
    <t xml:space="preserve"> GUILHERME MORALES PINSETTA </t>
  </si>
  <si>
    <t xml:space="preserve"> JULIANA DA COSTA MOREIRA </t>
  </si>
  <si>
    <t xml:space="preserve"> LEANDRO ANTONAZZI </t>
  </si>
  <si>
    <t xml:space="preserve"> LUCIANO XAVIER CATERINI </t>
  </si>
  <si>
    <t xml:space="preserve"> MARCELO COSTA PAIVA </t>
  </si>
  <si>
    <t xml:space="preserve"> MARCUS ANTONIUS GADELHA MACIEL FILHO </t>
  </si>
  <si>
    <t xml:space="preserve"> NEIMAR GUSTAVO LOPES DA SILVA </t>
  </si>
  <si>
    <t xml:space="preserve"> PATRICIA GOMES DOS SANTOS </t>
  </si>
  <si>
    <t xml:space="preserve"> PEDRO PAULO GUERREIRO GUARNIERI </t>
  </si>
  <si>
    <t xml:space="preserve"> RAFAEL DA SILVA SANTOS </t>
  </si>
  <si>
    <t xml:space="preserve"> RAFAEL DE ARAUJO </t>
  </si>
  <si>
    <t xml:space="preserve"> RENATA BRANDANI MENEGUEZ </t>
  </si>
  <si>
    <t xml:space="preserve"> RICARDO GARCIA DE FRANCA </t>
  </si>
  <si>
    <t xml:space="preserve"> THIAGO AMAURI GRACIAS </t>
  </si>
  <si>
    <t xml:space="preserve"> VANESSA HIPOLITO DE OLIVEIRA </t>
  </si>
  <si>
    <t xml:space="preserve"> VITOR BERTAZOLI </t>
  </si>
  <si>
    <t xml:space="preserve"> WILLIAM CESAR DO NASCIMENTO </t>
  </si>
  <si>
    <t>Cursando</t>
  </si>
  <si>
    <t>RA</t>
  </si>
  <si>
    <t>Nome</t>
  </si>
  <si>
    <t>Situação</t>
  </si>
  <si>
    <t>NP</t>
  </si>
  <si>
    <t>Paula Soares de Souza</t>
  </si>
  <si>
    <t>?</t>
  </si>
  <si>
    <t>Fernanda Paiva</t>
  </si>
  <si>
    <t>Marlon Salviano Almeida</t>
  </si>
  <si>
    <t>1º Ano</t>
  </si>
  <si>
    <t>média</t>
  </si>
  <si>
    <t>desvio padrão</t>
  </si>
  <si>
    <t>máximo</t>
  </si>
  <si>
    <t>mínimo</t>
  </si>
  <si>
    <t>amplitude</t>
  </si>
  <si>
    <t>NT</t>
  </si>
  <si>
    <t>???</t>
  </si>
  <si>
    <t>Email</t>
  </si>
  <si>
    <t>Papel</t>
  </si>
  <si>
    <t>Forma</t>
  </si>
  <si>
    <t>NPI</t>
  </si>
  <si>
    <t>NF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</si>
</sst>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#,##0.0"/>
  </numFmts>
  <fonts count="5">
    <font>
      <sz val="10"/>
      <name val="Arial"/>
      <family val="0"/>
    </font>
    <font>
      <sz val="10"/>
      <color indexed="9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/>
    </xf>
    <xf numFmtId="4" fontId="0" fillId="3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8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5" borderId="1" xfId="0" applyFont="1" applyFill="1" applyBorder="1" applyAlignment="1">
      <alignment/>
    </xf>
    <xf numFmtId="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4" fontId="0" fillId="5" borderId="1" xfId="0" applyNumberFormat="1" applyFont="1" applyFill="1" applyBorder="1" applyAlignment="1">
      <alignment/>
    </xf>
    <xf numFmtId="183" fontId="0" fillId="5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:M16384"/>
    </sheetView>
  </sheetViews>
  <sheetFormatPr defaultColWidth="9.140625" defaultRowHeight="12.75"/>
  <cols>
    <col min="1" max="1" width="9.00390625" style="0" bestFit="1" customWidth="1"/>
    <col min="2" max="2" width="43.8515625" style="0" bestFit="1" customWidth="1"/>
    <col min="3" max="3" width="13.8515625" style="0" bestFit="1" customWidth="1"/>
    <col min="4" max="5" width="9.140625" style="7" customWidth="1"/>
    <col min="6" max="6" width="9.140625" style="6" customWidth="1"/>
    <col min="7" max="11" width="6.00390625" style="0" bestFit="1" customWidth="1"/>
  </cols>
  <sheetData>
    <row r="1" spans="1:13" ht="12.75">
      <c r="A1" s="2" t="s">
        <v>34</v>
      </c>
      <c r="B1" s="2" t="s">
        <v>35</v>
      </c>
      <c r="C1" s="2" t="s">
        <v>36</v>
      </c>
      <c r="D1" s="4" t="s">
        <v>37</v>
      </c>
      <c r="E1" s="4" t="s">
        <v>48</v>
      </c>
      <c r="F1" s="4" t="s">
        <v>52</v>
      </c>
      <c r="G1" s="1"/>
      <c r="H1" s="1"/>
      <c r="I1" s="1"/>
      <c r="J1" s="1"/>
      <c r="K1" s="8">
        <v>0.8</v>
      </c>
      <c r="L1" s="4" t="s">
        <v>53</v>
      </c>
      <c r="M1" s="4" t="s">
        <v>54</v>
      </c>
    </row>
    <row r="2" spans="1:13" ht="12.75">
      <c r="A2" s="1">
        <v>30606603</v>
      </c>
      <c r="B2" s="1" t="s">
        <v>0</v>
      </c>
      <c r="C2" s="1" t="s">
        <v>1</v>
      </c>
      <c r="D2" s="9">
        <v>8</v>
      </c>
      <c r="E2" s="9">
        <v>8.75</v>
      </c>
      <c r="F2" s="5" t="s">
        <v>50</v>
      </c>
      <c r="G2" s="1">
        <f>D2*7</f>
        <v>56</v>
      </c>
      <c r="H2" s="1">
        <f>E2*3</f>
        <v>26.25</v>
      </c>
      <c r="I2" s="1">
        <f>SUM(G2:H2)</f>
        <v>82.25</v>
      </c>
      <c r="J2" s="1">
        <f>I2/10</f>
        <v>8.225</v>
      </c>
      <c r="K2" s="1">
        <f aca="true" t="shared" si="0" ref="K2:K7">J2*80%</f>
        <v>6.58</v>
      </c>
      <c r="L2" s="13">
        <v>1.92</v>
      </c>
      <c r="M2" s="12">
        <f>L2+K2</f>
        <v>8.5</v>
      </c>
    </row>
    <row r="3" spans="1:13" ht="12.75">
      <c r="A3" s="1">
        <v>30606604</v>
      </c>
      <c r="B3" s="1" t="s">
        <v>2</v>
      </c>
      <c r="C3" s="1" t="s">
        <v>3</v>
      </c>
      <c r="D3" s="9">
        <v>7.5</v>
      </c>
      <c r="E3" s="9">
        <v>7.75</v>
      </c>
      <c r="F3" s="5" t="s">
        <v>50</v>
      </c>
      <c r="G3" s="1">
        <f>D3*7</f>
        <v>52.5</v>
      </c>
      <c r="H3" s="1">
        <f>E3*3</f>
        <v>23.25</v>
      </c>
      <c r="I3" s="1">
        <f>SUM(G3:H3)</f>
        <v>75.75</v>
      </c>
      <c r="J3" s="1">
        <f>I3/10</f>
        <v>7.575</v>
      </c>
      <c r="K3" s="1">
        <f t="shared" si="0"/>
        <v>6.0600000000000005</v>
      </c>
      <c r="L3" s="13">
        <v>1.4</v>
      </c>
      <c r="M3" s="12">
        <f aca="true" t="shared" si="1" ref="M3:M34">L3+K3</f>
        <v>7.460000000000001</v>
      </c>
    </row>
    <row r="4" spans="1:13" ht="12.75">
      <c r="A4" s="1">
        <v>30605630</v>
      </c>
      <c r="B4" s="1" t="s">
        <v>4</v>
      </c>
      <c r="C4" s="1" t="s">
        <v>3</v>
      </c>
      <c r="D4" s="9">
        <v>9.5</v>
      </c>
      <c r="E4" s="9">
        <v>9.75</v>
      </c>
      <c r="F4" s="5" t="s">
        <v>51</v>
      </c>
      <c r="G4" s="1">
        <f>D4*7</f>
        <v>66.5</v>
      </c>
      <c r="H4" s="1">
        <f>E4*3</f>
        <v>29.25</v>
      </c>
      <c r="I4" s="1">
        <f>SUM(G4:H4)</f>
        <v>95.75</v>
      </c>
      <c r="J4" s="1">
        <f>I4/10</f>
        <v>9.575</v>
      </c>
      <c r="K4" s="1">
        <f t="shared" si="0"/>
        <v>7.66</v>
      </c>
      <c r="L4" s="13">
        <v>1.4</v>
      </c>
      <c r="M4" s="12">
        <f t="shared" si="1"/>
        <v>9.06</v>
      </c>
    </row>
    <row r="5" spans="1:13" ht="12.75">
      <c r="A5" s="1">
        <v>30610639</v>
      </c>
      <c r="B5" s="1" t="s">
        <v>5</v>
      </c>
      <c r="C5" s="1" t="s">
        <v>6</v>
      </c>
      <c r="D5" s="9"/>
      <c r="E5" s="9">
        <v>7.75</v>
      </c>
      <c r="F5" s="5" t="s">
        <v>51</v>
      </c>
      <c r="G5" s="1">
        <f aca="true" t="shared" si="2" ref="G5:G34">D5*7</f>
        <v>0</v>
      </c>
      <c r="H5" s="1">
        <f aca="true" t="shared" si="3" ref="H5:H34">E5*3</f>
        <v>23.25</v>
      </c>
      <c r="I5" s="1">
        <f aca="true" t="shared" si="4" ref="I5:I34">SUM(G5:H5)</f>
        <v>23.25</v>
      </c>
      <c r="J5" s="1">
        <f aca="true" t="shared" si="5" ref="J5:J34">I5/10</f>
        <v>2.325</v>
      </c>
      <c r="K5" s="1">
        <f t="shared" si="0"/>
        <v>1.8600000000000003</v>
      </c>
      <c r="L5" s="13">
        <v>1.11</v>
      </c>
      <c r="M5" s="12">
        <f t="shared" si="1"/>
        <v>2.9700000000000006</v>
      </c>
    </row>
    <row r="6" spans="1:13" ht="12.75">
      <c r="A6" s="1">
        <v>30605035</v>
      </c>
      <c r="B6" s="1" t="s">
        <v>7</v>
      </c>
      <c r="C6" s="1" t="s">
        <v>3</v>
      </c>
      <c r="D6" s="9">
        <v>7.75</v>
      </c>
      <c r="E6" s="9">
        <v>7.75</v>
      </c>
      <c r="F6" s="5" t="s">
        <v>51</v>
      </c>
      <c r="G6" s="1">
        <f t="shared" si="2"/>
        <v>54.25</v>
      </c>
      <c r="H6" s="1">
        <f t="shared" si="3"/>
        <v>23.25</v>
      </c>
      <c r="I6" s="1">
        <f t="shared" si="4"/>
        <v>77.5</v>
      </c>
      <c r="J6" s="1">
        <f t="shared" si="5"/>
        <v>7.75</v>
      </c>
      <c r="K6" s="1">
        <f t="shared" si="0"/>
        <v>6.2</v>
      </c>
      <c r="L6" s="13">
        <v>1.18</v>
      </c>
      <c r="M6" s="12">
        <f t="shared" si="1"/>
        <v>7.38</v>
      </c>
    </row>
    <row r="7" spans="1:13" ht="12.75">
      <c r="A7" s="1">
        <v>30604015</v>
      </c>
      <c r="B7" s="1" t="s">
        <v>8</v>
      </c>
      <c r="C7" s="1" t="s">
        <v>3</v>
      </c>
      <c r="D7" s="9">
        <v>8.75</v>
      </c>
      <c r="E7" s="9">
        <v>9.5</v>
      </c>
      <c r="F7" s="5" t="s">
        <v>50</v>
      </c>
      <c r="G7" s="1">
        <f t="shared" si="2"/>
        <v>61.25</v>
      </c>
      <c r="H7" s="1">
        <f t="shared" si="3"/>
        <v>28.5</v>
      </c>
      <c r="I7" s="1">
        <f t="shared" si="4"/>
        <v>89.75</v>
      </c>
      <c r="J7" s="1">
        <f t="shared" si="5"/>
        <v>8.975</v>
      </c>
      <c r="K7" s="1">
        <f t="shared" si="0"/>
        <v>7.18</v>
      </c>
      <c r="L7" s="13">
        <v>1.25</v>
      </c>
      <c r="M7" s="12">
        <f t="shared" si="1"/>
        <v>8.43</v>
      </c>
    </row>
    <row r="8" spans="1:13" ht="12.75">
      <c r="A8" s="1">
        <v>30606606</v>
      </c>
      <c r="B8" s="1" t="s">
        <v>9</v>
      </c>
      <c r="C8" s="1" t="s">
        <v>3</v>
      </c>
      <c r="D8" s="9">
        <v>10</v>
      </c>
      <c r="E8" s="9">
        <v>9.75</v>
      </c>
      <c r="F8" s="5" t="s">
        <v>51</v>
      </c>
      <c r="G8" s="1">
        <f t="shared" si="2"/>
        <v>70</v>
      </c>
      <c r="H8" s="1">
        <f t="shared" si="3"/>
        <v>29.25</v>
      </c>
      <c r="I8" s="1">
        <f t="shared" si="4"/>
        <v>99.25</v>
      </c>
      <c r="J8" s="1">
        <f t="shared" si="5"/>
        <v>9.925</v>
      </c>
      <c r="K8" s="1">
        <f>J8*80%</f>
        <v>7.940000000000001</v>
      </c>
      <c r="L8" s="13">
        <v>1.55</v>
      </c>
      <c r="M8" s="12">
        <f t="shared" si="1"/>
        <v>9.490000000000002</v>
      </c>
    </row>
    <row r="9" spans="1:13" ht="12.75">
      <c r="A9" s="1">
        <v>30505052</v>
      </c>
      <c r="B9" s="1" t="s">
        <v>10</v>
      </c>
      <c r="C9" s="1" t="s">
        <v>3</v>
      </c>
      <c r="D9" s="9"/>
      <c r="E9" s="9"/>
      <c r="F9" s="5" t="s">
        <v>39</v>
      </c>
      <c r="G9" s="1">
        <f t="shared" si="2"/>
        <v>0</v>
      </c>
      <c r="H9" s="1">
        <f t="shared" si="3"/>
        <v>0</v>
      </c>
      <c r="I9" s="1">
        <f t="shared" si="4"/>
        <v>0</v>
      </c>
      <c r="J9" s="1">
        <f t="shared" si="5"/>
        <v>0</v>
      </c>
      <c r="K9" s="1">
        <f aca="true" t="shared" si="6" ref="K9:K34">J9*80%</f>
        <v>0</v>
      </c>
      <c r="L9" s="13">
        <v>1.92</v>
      </c>
      <c r="M9" s="12">
        <f t="shared" si="1"/>
        <v>1.92</v>
      </c>
    </row>
    <row r="10" spans="1:13" ht="12.75">
      <c r="A10" s="1">
        <v>30605026</v>
      </c>
      <c r="B10" s="1" t="s">
        <v>11</v>
      </c>
      <c r="C10" s="1" t="s">
        <v>3</v>
      </c>
      <c r="D10" s="9">
        <v>7.5</v>
      </c>
      <c r="E10" s="9">
        <v>9.5</v>
      </c>
      <c r="F10" s="5" t="s">
        <v>50</v>
      </c>
      <c r="G10" s="1">
        <f t="shared" si="2"/>
        <v>52.5</v>
      </c>
      <c r="H10" s="1">
        <f t="shared" si="3"/>
        <v>28.5</v>
      </c>
      <c r="I10" s="1">
        <f t="shared" si="4"/>
        <v>81</v>
      </c>
      <c r="J10" s="1">
        <f t="shared" si="5"/>
        <v>8.1</v>
      </c>
      <c r="K10" s="1">
        <f t="shared" si="6"/>
        <v>6.48</v>
      </c>
      <c r="L10" s="13">
        <v>1.7</v>
      </c>
      <c r="M10" s="12">
        <f t="shared" si="1"/>
        <v>8.18</v>
      </c>
    </row>
    <row r="11" spans="1:13" ht="12.75">
      <c r="A11" s="1">
        <v>30605042</v>
      </c>
      <c r="B11" s="1" t="s">
        <v>12</v>
      </c>
      <c r="C11" s="1" t="s">
        <v>3</v>
      </c>
      <c r="D11" s="9">
        <v>9</v>
      </c>
      <c r="E11" s="9">
        <v>9</v>
      </c>
      <c r="F11" s="5" t="s">
        <v>50</v>
      </c>
      <c r="G11" s="1">
        <f t="shared" si="2"/>
        <v>63</v>
      </c>
      <c r="H11" s="1">
        <f t="shared" si="3"/>
        <v>27</v>
      </c>
      <c r="I11" s="1">
        <f t="shared" si="4"/>
        <v>90</v>
      </c>
      <c r="J11" s="1">
        <f t="shared" si="5"/>
        <v>9</v>
      </c>
      <c r="K11" s="1">
        <f t="shared" si="6"/>
        <v>7.2</v>
      </c>
      <c r="L11" s="13">
        <v>1.62</v>
      </c>
      <c r="M11" s="12">
        <f t="shared" si="1"/>
        <v>8.82</v>
      </c>
    </row>
    <row r="12" spans="1:13" ht="12.75">
      <c r="A12" s="1">
        <v>30604002</v>
      </c>
      <c r="B12" s="1" t="s">
        <v>13</v>
      </c>
      <c r="C12" s="1" t="s">
        <v>3</v>
      </c>
      <c r="D12" s="9">
        <v>8.5</v>
      </c>
      <c r="E12" s="9">
        <v>9.75</v>
      </c>
      <c r="F12" s="5" t="s">
        <v>51</v>
      </c>
      <c r="G12" s="1">
        <f t="shared" si="2"/>
        <v>59.5</v>
      </c>
      <c r="H12" s="1">
        <f t="shared" si="3"/>
        <v>29.25</v>
      </c>
      <c r="I12" s="1">
        <f t="shared" si="4"/>
        <v>88.75</v>
      </c>
      <c r="J12" s="1">
        <f t="shared" si="5"/>
        <v>8.875</v>
      </c>
      <c r="K12" s="1">
        <f t="shared" si="6"/>
        <v>7.1000000000000005</v>
      </c>
      <c r="L12" s="13">
        <v>1.7</v>
      </c>
      <c r="M12" s="12">
        <f t="shared" si="1"/>
        <v>8.8</v>
      </c>
    </row>
    <row r="13" spans="1:13" ht="12.75">
      <c r="A13" s="1">
        <v>30605030</v>
      </c>
      <c r="B13" s="1" t="s">
        <v>14</v>
      </c>
      <c r="C13" s="1" t="s">
        <v>6</v>
      </c>
      <c r="D13" s="9">
        <v>7</v>
      </c>
      <c r="E13" s="9">
        <v>9.5</v>
      </c>
      <c r="F13" s="5" t="s">
        <v>51</v>
      </c>
      <c r="G13" s="1">
        <f t="shared" si="2"/>
        <v>49</v>
      </c>
      <c r="H13" s="1">
        <f t="shared" si="3"/>
        <v>28.5</v>
      </c>
      <c r="I13" s="1">
        <f t="shared" si="4"/>
        <v>77.5</v>
      </c>
      <c r="J13" s="1">
        <f t="shared" si="5"/>
        <v>7.75</v>
      </c>
      <c r="K13" s="1">
        <f t="shared" si="6"/>
        <v>6.2</v>
      </c>
      <c r="L13" s="13">
        <v>1.4</v>
      </c>
      <c r="M13" s="12">
        <f t="shared" si="1"/>
        <v>7.6</v>
      </c>
    </row>
    <row r="14" spans="1:13" ht="12.75">
      <c r="A14" s="1">
        <v>30605637</v>
      </c>
      <c r="B14" s="1" t="s">
        <v>15</v>
      </c>
      <c r="C14" s="1" t="s">
        <v>3</v>
      </c>
      <c r="D14" s="9">
        <v>9.75</v>
      </c>
      <c r="E14" s="9">
        <v>10</v>
      </c>
      <c r="F14" s="5" t="s">
        <v>50</v>
      </c>
      <c r="G14" s="1">
        <f t="shared" si="2"/>
        <v>68.25</v>
      </c>
      <c r="H14" s="1">
        <f t="shared" si="3"/>
        <v>30</v>
      </c>
      <c r="I14" s="1">
        <f t="shared" si="4"/>
        <v>98.25</v>
      </c>
      <c r="J14" s="1">
        <f t="shared" si="5"/>
        <v>9.825</v>
      </c>
      <c r="K14" s="1">
        <f t="shared" si="6"/>
        <v>7.859999999999999</v>
      </c>
      <c r="L14" s="13">
        <v>1.92</v>
      </c>
      <c r="M14" s="12">
        <f t="shared" si="1"/>
        <v>9.78</v>
      </c>
    </row>
    <row r="15" spans="1:13" ht="12.75">
      <c r="A15" s="1">
        <v>30605013</v>
      </c>
      <c r="B15" s="1" t="s">
        <v>16</v>
      </c>
      <c r="C15" s="1" t="s">
        <v>3</v>
      </c>
      <c r="D15" s="9">
        <v>7</v>
      </c>
      <c r="E15" s="9">
        <v>9.5</v>
      </c>
      <c r="F15" s="5" t="s">
        <v>50</v>
      </c>
      <c r="G15" s="1">
        <f t="shared" si="2"/>
        <v>49</v>
      </c>
      <c r="H15" s="1">
        <f t="shared" si="3"/>
        <v>28.5</v>
      </c>
      <c r="I15" s="1">
        <f t="shared" si="4"/>
        <v>77.5</v>
      </c>
      <c r="J15" s="1">
        <f t="shared" si="5"/>
        <v>7.75</v>
      </c>
      <c r="K15" s="1">
        <f t="shared" si="6"/>
        <v>6.2</v>
      </c>
      <c r="L15" s="13">
        <v>1.7</v>
      </c>
      <c r="M15" s="12">
        <f t="shared" si="1"/>
        <v>7.9</v>
      </c>
    </row>
    <row r="16" spans="1:13" ht="12.75">
      <c r="A16" s="1">
        <v>30606609</v>
      </c>
      <c r="B16" s="1" t="s">
        <v>17</v>
      </c>
      <c r="C16" s="1" t="s">
        <v>3</v>
      </c>
      <c r="D16" s="9">
        <v>8.6</v>
      </c>
      <c r="E16" s="9">
        <v>9.5</v>
      </c>
      <c r="F16" s="5" t="s">
        <v>51</v>
      </c>
      <c r="G16" s="1">
        <f t="shared" si="2"/>
        <v>60.199999999999996</v>
      </c>
      <c r="H16" s="1">
        <f t="shared" si="3"/>
        <v>28.5</v>
      </c>
      <c r="I16" s="1">
        <f t="shared" si="4"/>
        <v>88.69999999999999</v>
      </c>
      <c r="J16" s="1">
        <f t="shared" si="5"/>
        <v>8.87</v>
      </c>
      <c r="K16" s="1">
        <f t="shared" si="6"/>
        <v>7.096</v>
      </c>
      <c r="L16" s="13">
        <v>1.55</v>
      </c>
      <c r="M16" s="12">
        <f t="shared" si="1"/>
        <v>8.646</v>
      </c>
    </row>
    <row r="17" spans="1:13" ht="12.75">
      <c r="A17" s="1">
        <v>30605029</v>
      </c>
      <c r="B17" s="1" t="s">
        <v>18</v>
      </c>
      <c r="C17" s="1" t="s">
        <v>3</v>
      </c>
      <c r="D17" s="9">
        <v>5.1</v>
      </c>
      <c r="E17" s="9">
        <v>8.25</v>
      </c>
      <c r="F17" s="5" t="s">
        <v>50</v>
      </c>
      <c r="G17" s="1">
        <f t="shared" si="2"/>
        <v>35.699999999999996</v>
      </c>
      <c r="H17" s="1">
        <f t="shared" si="3"/>
        <v>24.75</v>
      </c>
      <c r="I17" s="1">
        <f t="shared" si="4"/>
        <v>60.449999999999996</v>
      </c>
      <c r="J17" s="1">
        <f t="shared" si="5"/>
        <v>6.045</v>
      </c>
      <c r="K17" s="1">
        <f t="shared" si="6"/>
        <v>4.836</v>
      </c>
      <c r="L17" s="13">
        <v>1.25</v>
      </c>
      <c r="M17" s="12">
        <f t="shared" si="1"/>
        <v>6.086</v>
      </c>
    </row>
    <row r="18" spans="1:13" ht="12.75">
      <c r="A18" s="1">
        <v>30605025</v>
      </c>
      <c r="B18" s="1" t="s">
        <v>19</v>
      </c>
      <c r="C18" s="1" t="s">
        <v>3</v>
      </c>
      <c r="D18" s="9">
        <v>7</v>
      </c>
      <c r="E18" s="9">
        <v>9</v>
      </c>
      <c r="F18" s="5" t="s">
        <v>50</v>
      </c>
      <c r="G18" s="1">
        <f t="shared" si="2"/>
        <v>49</v>
      </c>
      <c r="H18" s="1">
        <f t="shared" si="3"/>
        <v>27</v>
      </c>
      <c r="I18" s="1">
        <f t="shared" si="4"/>
        <v>76</v>
      </c>
      <c r="J18" s="1">
        <f t="shared" si="5"/>
        <v>7.6</v>
      </c>
      <c r="K18" s="1">
        <f t="shared" si="6"/>
        <v>6.08</v>
      </c>
      <c r="L18" s="13">
        <v>1.92</v>
      </c>
      <c r="M18" s="12">
        <f t="shared" si="1"/>
        <v>8</v>
      </c>
    </row>
    <row r="19" spans="1:13" ht="12.75">
      <c r="A19" s="1">
        <v>30720126</v>
      </c>
      <c r="B19" s="1" t="s">
        <v>20</v>
      </c>
      <c r="C19" s="1" t="s">
        <v>3</v>
      </c>
      <c r="D19" s="9">
        <v>10</v>
      </c>
      <c r="E19" s="9">
        <v>5.25</v>
      </c>
      <c r="F19" s="5" t="s">
        <v>51</v>
      </c>
      <c r="G19" s="1">
        <f t="shared" si="2"/>
        <v>70</v>
      </c>
      <c r="H19" s="1">
        <f t="shared" si="3"/>
        <v>15.75</v>
      </c>
      <c r="I19" s="1">
        <f t="shared" si="4"/>
        <v>85.75</v>
      </c>
      <c r="J19" s="1">
        <f t="shared" si="5"/>
        <v>8.575</v>
      </c>
      <c r="K19" s="1">
        <f t="shared" si="6"/>
        <v>6.859999999999999</v>
      </c>
      <c r="L19" s="13">
        <v>1.62</v>
      </c>
      <c r="M19" s="12">
        <f t="shared" si="1"/>
        <v>8.48</v>
      </c>
    </row>
    <row r="20" spans="1:13" ht="12.75">
      <c r="A20" s="1">
        <v>30721129</v>
      </c>
      <c r="B20" s="1" t="s">
        <v>21</v>
      </c>
      <c r="C20" s="1" t="s">
        <v>3</v>
      </c>
      <c r="D20" s="9">
        <v>8.5</v>
      </c>
      <c r="E20" s="9">
        <v>7.5</v>
      </c>
      <c r="F20" s="5" t="s">
        <v>51</v>
      </c>
      <c r="G20" s="1">
        <f t="shared" si="2"/>
        <v>59.5</v>
      </c>
      <c r="H20" s="1">
        <f t="shared" si="3"/>
        <v>22.5</v>
      </c>
      <c r="I20" s="1">
        <f t="shared" si="4"/>
        <v>82</v>
      </c>
      <c r="J20" s="1">
        <f t="shared" si="5"/>
        <v>8.2</v>
      </c>
      <c r="K20" s="1">
        <f t="shared" si="6"/>
        <v>6.56</v>
      </c>
      <c r="L20" s="13">
        <v>1.92</v>
      </c>
      <c r="M20" s="12">
        <f t="shared" si="1"/>
        <v>8.48</v>
      </c>
    </row>
    <row r="21" spans="1:13" ht="12.75">
      <c r="A21" s="1">
        <v>30605638</v>
      </c>
      <c r="B21" s="1" t="s">
        <v>22</v>
      </c>
      <c r="C21" s="1" t="s">
        <v>3</v>
      </c>
      <c r="D21" s="9">
        <v>10</v>
      </c>
      <c r="E21" s="9">
        <v>8.25</v>
      </c>
      <c r="F21" s="5" t="s">
        <v>50</v>
      </c>
      <c r="G21" s="1">
        <f t="shared" si="2"/>
        <v>70</v>
      </c>
      <c r="H21" s="1">
        <f t="shared" si="3"/>
        <v>24.75</v>
      </c>
      <c r="I21" s="1">
        <f t="shared" si="4"/>
        <v>94.75</v>
      </c>
      <c r="J21" s="1">
        <f t="shared" si="5"/>
        <v>9.475</v>
      </c>
      <c r="K21" s="1">
        <f t="shared" si="6"/>
        <v>7.58</v>
      </c>
      <c r="L21" s="13">
        <v>1.92</v>
      </c>
      <c r="M21" s="12">
        <f t="shared" si="1"/>
        <v>9.5</v>
      </c>
    </row>
    <row r="22" spans="1:13" ht="12.75">
      <c r="A22" s="1">
        <v>30606610</v>
      </c>
      <c r="B22" s="1" t="s">
        <v>23</v>
      </c>
      <c r="C22" s="1" t="s">
        <v>3</v>
      </c>
      <c r="D22" s="9">
        <v>5</v>
      </c>
      <c r="E22" s="9">
        <v>8.75</v>
      </c>
      <c r="F22" s="5" t="s">
        <v>50</v>
      </c>
      <c r="G22" s="1">
        <f t="shared" si="2"/>
        <v>35</v>
      </c>
      <c r="H22" s="1">
        <f t="shared" si="3"/>
        <v>26.25</v>
      </c>
      <c r="I22" s="1">
        <f t="shared" si="4"/>
        <v>61.25</v>
      </c>
      <c r="J22" s="1">
        <f t="shared" si="5"/>
        <v>6.125</v>
      </c>
      <c r="K22" s="1">
        <f t="shared" si="6"/>
        <v>4.9</v>
      </c>
      <c r="L22" s="13">
        <v>1.18</v>
      </c>
      <c r="M22" s="12">
        <f t="shared" si="1"/>
        <v>6.08</v>
      </c>
    </row>
    <row r="23" spans="1:13" ht="12.75">
      <c r="A23" s="1">
        <v>30605007</v>
      </c>
      <c r="B23" s="1" t="s">
        <v>24</v>
      </c>
      <c r="C23" s="1" t="s">
        <v>3</v>
      </c>
      <c r="D23" s="9">
        <v>9</v>
      </c>
      <c r="E23" s="9">
        <v>7.5</v>
      </c>
      <c r="F23" s="5" t="s">
        <v>51</v>
      </c>
      <c r="G23" s="1">
        <f t="shared" si="2"/>
        <v>63</v>
      </c>
      <c r="H23" s="1">
        <f t="shared" si="3"/>
        <v>22.5</v>
      </c>
      <c r="I23" s="1">
        <f t="shared" si="4"/>
        <v>85.5</v>
      </c>
      <c r="J23" s="1">
        <f t="shared" si="5"/>
        <v>8.55</v>
      </c>
      <c r="K23" s="1">
        <f t="shared" si="6"/>
        <v>6.840000000000001</v>
      </c>
      <c r="L23" s="13">
        <v>1.85</v>
      </c>
      <c r="M23" s="12">
        <f t="shared" si="1"/>
        <v>8.690000000000001</v>
      </c>
    </row>
    <row r="24" spans="1:13" ht="12.75">
      <c r="A24" s="1">
        <v>30605634</v>
      </c>
      <c r="B24" s="1" t="s">
        <v>25</v>
      </c>
      <c r="C24" s="1" t="s">
        <v>3</v>
      </c>
      <c r="D24" s="9">
        <v>8.25</v>
      </c>
      <c r="E24" s="9">
        <v>9.75</v>
      </c>
      <c r="F24" s="5" t="s">
        <v>51</v>
      </c>
      <c r="G24" s="1">
        <f t="shared" si="2"/>
        <v>57.75</v>
      </c>
      <c r="H24" s="1">
        <f t="shared" si="3"/>
        <v>29.25</v>
      </c>
      <c r="I24" s="1">
        <f t="shared" si="4"/>
        <v>87</v>
      </c>
      <c r="J24" s="1">
        <f t="shared" si="5"/>
        <v>8.7</v>
      </c>
      <c r="K24" s="1">
        <f t="shared" si="6"/>
        <v>6.96</v>
      </c>
      <c r="L24" s="13">
        <v>1.48</v>
      </c>
      <c r="M24" s="12">
        <f t="shared" si="1"/>
        <v>8.44</v>
      </c>
    </row>
    <row r="25" spans="1:13" ht="12.75">
      <c r="A25" s="1">
        <v>30605018</v>
      </c>
      <c r="B25" s="1" t="s">
        <v>26</v>
      </c>
      <c r="C25" s="1" t="s">
        <v>3</v>
      </c>
      <c r="D25" s="9">
        <v>9</v>
      </c>
      <c r="E25" s="9">
        <v>9.75</v>
      </c>
      <c r="F25" s="5" t="s">
        <v>50</v>
      </c>
      <c r="G25" s="1">
        <f t="shared" si="2"/>
        <v>63</v>
      </c>
      <c r="H25" s="1">
        <f t="shared" si="3"/>
        <v>29.25</v>
      </c>
      <c r="I25" s="1">
        <f t="shared" si="4"/>
        <v>92.25</v>
      </c>
      <c r="J25" s="1">
        <f t="shared" si="5"/>
        <v>9.225</v>
      </c>
      <c r="K25" s="1">
        <f t="shared" si="6"/>
        <v>7.38</v>
      </c>
      <c r="L25" s="13">
        <v>1.85</v>
      </c>
      <c r="M25" s="12">
        <f t="shared" si="1"/>
        <v>9.23</v>
      </c>
    </row>
    <row r="26" spans="1:13" ht="12.75">
      <c r="A26" s="14">
        <v>30605640</v>
      </c>
      <c r="B26" s="14" t="s">
        <v>27</v>
      </c>
      <c r="C26" s="14" t="s">
        <v>6</v>
      </c>
      <c r="D26" s="15"/>
      <c r="E26" s="15"/>
      <c r="F26" s="16" t="s">
        <v>39</v>
      </c>
      <c r="G26" s="14">
        <f t="shared" si="2"/>
        <v>0</v>
      </c>
      <c r="H26" s="14">
        <f t="shared" si="3"/>
        <v>0</v>
      </c>
      <c r="I26" s="14">
        <f t="shared" si="4"/>
        <v>0</v>
      </c>
      <c r="J26" s="14">
        <f t="shared" si="5"/>
        <v>0</v>
      </c>
      <c r="K26" s="14">
        <f t="shared" si="6"/>
        <v>0</v>
      </c>
      <c r="L26" s="17"/>
      <c r="M26" s="18">
        <f t="shared" si="1"/>
        <v>0</v>
      </c>
    </row>
    <row r="27" spans="1:13" ht="12.75">
      <c r="A27" s="1">
        <v>30606611</v>
      </c>
      <c r="B27" s="1" t="s">
        <v>28</v>
      </c>
      <c r="C27" s="1" t="s">
        <v>3</v>
      </c>
      <c r="D27" s="9">
        <v>9</v>
      </c>
      <c r="E27" s="9">
        <v>9.75</v>
      </c>
      <c r="F27" s="5" t="s">
        <v>51</v>
      </c>
      <c r="G27" s="1">
        <f t="shared" si="2"/>
        <v>63</v>
      </c>
      <c r="H27" s="1">
        <f t="shared" si="3"/>
        <v>29.25</v>
      </c>
      <c r="I27" s="1">
        <f t="shared" si="4"/>
        <v>92.25</v>
      </c>
      <c r="J27" s="1">
        <f t="shared" si="5"/>
        <v>9.225</v>
      </c>
      <c r="K27" s="1">
        <f t="shared" si="6"/>
        <v>7.38</v>
      </c>
      <c r="L27" s="13">
        <v>1.4</v>
      </c>
      <c r="M27" s="12">
        <f t="shared" si="1"/>
        <v>8.78</v>
      </c>
    </row>
    <row r="28" spans="1:13" ht="12.75">
      <c r="A28" s="1">
        <v>30605009</v>
      </c>
      <c r="B28" s="1" t="s">
        <v>29</v>
      </c>
      <c r="C28" s="1" t="s">
        <v>3</v>
      </c>
      <c r="D28" s="9">
        <v>3.75</v>
      </c>
      <c r="E28" s="9">
        <v>8.5</v>
      </c>
      <c r="F28" s="5" t="s">
        <v>51</v>
      </c>
      <c r="G28" s="1">
        <f t="shared" si="2"/>
        <v>26.25</v>
      </c>
      <c r="H28" s="1">
        <f t="shared" si="3"/>
        <v>25.5</v>
      </c>
      <c r="I28" s="1">
        <f t="shared" si="4"/>
        <v>51.75</v>
      </c>
      <c r="J28" s="1">
        <f t="shared" si="5"/>
        <v>5.175</v>
      </c>
      <c r="K28" s="1">
        <f t="shared" si="6"/>
        <v>4.14</v>
      </c>
      <c r="L28" s="13">
        <v>1.55</v>
      </c>
      <c r="M28" s="12">
        <f t="shared" si="1"/>
        <v>5.6899999999999995</v>
      </c>
    </row>
    <row r="29" spans="1:13" ht="12.75">
      <c r="A29" s="1">
        <v>30605012</v>
      </c>
      <c r="B29" s="1" t="s">
        <v>30</v>
      </c>
      <c r="C29" s="1" t="s">
        <v>3</v>
      </c>
      <c r="D29" s="9">
        <v>6.5</v>
      </c>
      <c r="E29" s="9">
        <v>8.75</v>
      </c>
      <c r="F29" s="5" t="s">
        <v>51</v>
      </c>
      <c r="G29" s="1">
        <f t="shared" si="2"/>
        <v>45.5</v>
      </c>
      <c r="H29" s="1">
        <f t="shared" si="3"/>
        <v>26.25</v>
      </c>
      <c r="I29" s="1">
        <f t="shared" si="4"/>
        <v>71.75</v>
      </c>
      <c r="J29" s="1">
        <f t="shared" si="5"/>
        <v>7.175</v>
      </c>
      <c r="K29" s="1">
        <f t="shared" si="6"/>
        <v>5.74</v>
      </c>
      <c r="L29" s="13">
        <v>1.25</v>
      </c>
      <c r="M29" s="12">
        <f t="shared" si="1"/>
        <v>6.99</v>
      </c>
    </row>
    <row r="30" spans="1:13" ht="12.75">
      <c r="A30" s="1">
        <v>30605633</v>
      </c>
      <c r="B30" s="1" t="s">
        <v>31</v>
      </c>
      <c r="C30" s="1" t="s">
        <v>3</v>
      </c>
      <c r="D30" s="9">
        <v>9.5</v>
      </c>
      <c r="E30" s="9">
        <v>8</v>
      </c>
      <c r="F30" s="5" t="s">
        <v>50</v>
      </c>
      <c r="G30" s="1">
        <f t="shared" si="2"/>
        <v>66.5</v>
      </c>
      <c r="H30" s="1">
        <f t="shared" si="3"/>
        <v>24</v>
      </c>
      <c r="I30" s="1">
        <f t="shared" si="4"/>
        <v>90.5</v>
      </c>
      <c r="J30" s="1">
        <f t="shared" si="5"/>
        <v>9.05</v>
      </c>
      <c r="K30" s="1">
        <f t="shared" si="6"/>
        <v>7.240000000000001</v>
      </c>
      <c r="L30" s="13">
        <v>1.85</v>
      </c>
      <c r="M30" s="12">
        <f t="shared" si="1"/>
        <v>9.090000000000002</v>
      </c>
    </row>
    <row r="31" spans="1:13" ht="12.75">
      <c r="A31" s="1">
        <v>30605001</v>
      </c>
      <c r="B31" s="1" t="s">
        <v>32</v>
      </c>
      <c r="C31" s="1" t="s">
        <v>33</v>
      </c>
      <c r="D31" s="9">
        <v>8</v>
      </c>
      <c r="E31" s="9">
        <v>10</v>
      </c>
      <c r="F31" s="5" t="s">
        <v>50</v>
      </c>
      <c r="G31" s="1">
        <f t="shared" si="2"/>
        <v>56</v>
      </c>
      <c r="H31" s="1">
        <f t="shared" si="3"/>
        <v>30</v>
      </c>
      <c r="I31" s="1">
        <f t="shared" si="4"/>
        <v>86</v>
      </c>
      <c r="J31" s="1">
        <f t="shared" si="5"/>
        <v>8.6</v>
      </c>
      <c r="K31" s="1">
        <f t="shared" si="6"/>
        <v>6.88</v>
      </c>
      <c r="L31" s="13">
        <v>1.92</v>
      </c>
      <c r="M31" s="12">
        <f t="shared" si="1"/>
        <v>8.8</v>
      </c>
    </row>
    <row r="32" spans="1:13" ht="12.75">
      <c r="A32" s="3">
        <v>30610639</v>
      </c>
      <c r="B32" s="3" t="s">
        <v>38</v>
      </c>
      <c r="C32" s="3" t="s">
        <v>39</v>
      </c>
      <c r="D32" s="10">
        <v>4.5</v>
      </c>
      <c r="E32" s="10"/>
      <c r="F32" s="5" t="s">
        <v>49</v>
      </c>
      <c r="G32" s="1">
        <f t="shared" si="2"/>
        <v>31.5</v>
      </c>
      <c r="H32" s="1">
        <f t="shared" si="3"/>
        <v>0</v>
      </c>
      <c r="I32" s="1">
        <f t="shared" si="4"/>
        <v>31.5</v>
      </c>
      <c r="J32" s="1">
        <f t="shared" si="5"/>
        <v>3.15</v>
      </c>
      <c r="K32" s="1">
        <f t="shared" si="6"/>
        <v>2.52</v>
      </c>
      <c r="L32" s="13"/>
      <c r="M32" s="12">
        <f t="shared" si="1"/>
        <v>2.52</v>
      </c>
    </row>
    <row r="33" spans="1:13" ht="12.75">
      <c r="A33" s="3">
        <v>30720220</v>
      </c>
      <c r="B33" s="3" t="s">
        <v>40</v>
      </c>
      <c r="C33" s="3" t="s">
        <v>39</v>
      </c>
      <c r="D33" s="10">
        <v>5</v>
      </c>
      <c r="E33" s="10">
        <v>9.5</v>
      </c>
      <c r="F33" s="5" t="s">
        <v>50</v>
      </c>
      <c r="G33" s="1">
        <f t="shared" si="2"/>
        <v>35</v>
      </c>
      <c r="H33" s="1">
        <f t="shared" si="3"/>
        <v>28.5</v>
      </c>
      <c r="I33" s="1">
        <f t="shared" si="4"/>
        <v>63.5</v>
      </c>
      <c r="J33" s="1">
        <f t="shared" si="5"/>
        <v>6.35</v>
      </c>
      <c r="K33" s="1">
        <f t="shared" si="6"/>
        <v>5.08</v>
      </c>
      <c r="L33" s="13"/>
      <c r="M33" s="12">
        <f t="shared" si="1"/>
        <v>5.08</v>
      </c>
    </row>
    <row r="34" spans="1:13" ht="12.75">
      <c r="A34" s="1"/>
      <c r="B34" s="3" t="s">
        <v>41</v>
      </c>
      <c r="C34" s="3" t="s">
        <v>42</v>
      </c>
      <c r="D34" s="10">
        <v>4</v>
      </c>
      <c r="E34" s="10"/>
      <c r="F34" s="5"/>
      <c r="G34" s="1">
        <f t="shared" si="2"/>
        <v>28</v>
      </c>
      <c r="H34" s="1">
        <f t="shared" si="3"/>
        <v>0</v>
      </c>
      <c r="I34" s="1">
        <f t="shared" si="4"/>
        <v>28</v>
      </c>
      <c r="J34" s="1">
        <f t="shared" si="5"/>
        <v>2.8</v>
      </c>
      <c r="K34" s="1">
        <f t="shared" si="6"/>
        <v>2.2399999999999998</v>
      </c>
      <c r="L34" s="13"/>
      <c r="M34" s="12">
        <f t="shared" si="1"/>
        <v>2.2399999999999998</v>
      </c>
    </row>
    <row r="35" spans="1:13" ht="12.75">
      <c r="A35" s="1"/>
      <c r="B35" s="1"/>
      <c r="C35" s="3" t="s">
        <v>43</v>
      </c>
      <c r="D35" s="11">
        <f>AVERAGE(D2:D34)</f>
        <v>7.698333333333333</v>
      </c>
      <c r="E35" s="11">
        <f>AVERAGE(E2:E34)</f>
        <v>8.836206896551724</v>
      </c>
      <c r="F35" s="5"/>
      <c r="G35" s="1"/>
      <c r="H35" s="1"/>
      <c r="I35" s="1"/>
      <c r="J35" s="1"/>
      <c r="K35" s="11"/>
      <c r="L35" s="13"/>
      <c r="M35" s="1"/>
    </row>
    <row r="36" spans="1:13" ht="12.75">
      <c r="A36" s="1"/>
      <c r="B36" s="1"/>
      <c r="C36" s="3" t="s">
        <v>44</v>
      </c>
      <c r="D36" s="5">
        <f>STDEV(D2:D34)</f>
        <v>1.86485107722571</v>
      </c>
      <c r="E36" s="5">
        <f>STDEV(E2:E34)</f>
        <v>1.067531912514303</v>
      </c>
      <c r="F36" s="5"/>
      <c r="G36" s="1"/>
      <c r="H36" s="1"/>
      <c r="I36" s="1"/>
      <c r="J36" s="1"/>
      <c r="K36" s="5"/>
      <c r="L36" s="13"/>
      <c r="M36" s="1"/>
    </row>
    <row r="37" spans="1:13" ht="12.75">
      <c r="A37" s="1"/>
      <c r="B37" s="1"/>
      <c r="C37" s="3" t="s">
        <v>45</v>
      </c>
      <c r="D37" s="11">
        <f>MAX(D2:D34)</f>
        <v>10</v>
      </c>
      <c r="E37" s="11">
        <f>MAX(E2:E34)</f>
        <v>10</v>
      </c>
      <c r="F37" s="5"/>
      <c r="G37" s="1"/>
      <c r="H37" s="1"/>
      <c r="I37" s="1"/>
      <c r="J37" s="1"/>
      <c r="K37" s="11"/>
      <c r="L37" s="13"/>
      <c r="M37" s="1"/>
    </row>
    <row r="38" spans="1:13" ht="12.75">
      <c r="A38" s="1"/>
      <c r="B38" s="1"/>
      <c r="C38" s="3" t="s">
        <v>46</v>
      </c>
      <c r="D38" s="11">
        <f>MIN(D2:D34)</f>
        <v>3.75</v>
      </c>
      <c r="E38" s="11">
        <f>MIN(E2:E34)</f>
        <v>5.25</v>
      </c>
      <c r="F38" s="5"/>
      <c r="G38" s="1"/>
      <c r="H38" s="1"/>
      <c r="I38" s="1"/>
      <c r="J38" s="1"/>
      <c r="K38" s="11"/>
      <c r="L38" s="13"/>
      <c r="M38" s="1"/>
    </row>
    <row r="39" spans="1:13" ht="12.75">
      <c r="A39" s="1"/>
      <c r="B39" s="1"/>
      <c r="C39" s="3" t="s">
        <v>47</v>
      </c>
      <c r="D39" s="11">
        <f>D37-D38</f>
        <v>6.25</v>
      </c>
      <c r="E39" s="11">
        <f>E37-E38</f>
        <v>4.75</v>
      </c>
      <c r="F39" s="5"/>
      <c r="G39" s="1"/>
      <c r="H39" s="1"/>
      <c r="I39" s="1"/>
      <c r="J39" s="1"/>
      <c r="K39" s="11"/>
      <c r="L39" s="13"/>
      <c r="M39" s="1"/>
    </row>
  </sheetData>
  <autoFilter ref="A1:M39"/>
  <conditionalFormatting sqref="K35:K39 D1:D65536 E2:E65536">
    <cfRule type="cellIs" priority="1" dxfId="0" operator="lessThanOrEqual" stopIfTrue="1">
      <formula>6</formula>
    </cfRule>
  </conditionalFormatting>
  <conditionalFormatting sqref="M2:M34">
    <cfRule type="cellIs" priority="2" dxfId="0" operator="lessThan" stopIfTrue="1">
      <formula>6</formula>
    </cfRule>
  </conditionalFormatting>
  <printOptions/>
  <pageMargins left="0.75" right="0.75" top="1" bottom="1" header="0.492125985" footer="0.49212598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Mauro Cesar Lopes</cp:lastModifiedBy>
  <dcterms:created xsi:type="dcterms:W3CDTF">1997-01-10T22:22:50Z</dcterms:created>
  <dcterms:modified xsi:type="dcterms:W3CDTF">2009-10-05T19:02:58Z</dcterms:modified>
  <cp:category/>
  <cp:version/>
  <cp:contentType/>
  <cp:contentStatus/>
</cp:coreProperties>
</file>